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5235" activeTab="4"/>
  </bookViews>
  <sheets>
    <sheet name="Wykres" sheetId="1" r:id="rId1"/>
    <sheet name="Wykres 1" sheetId="2" r:id="rId2"/>
    <sheet name="Wykres 2" sheetId="3" r:id="rId3"/>
    <sheet name="Wykres 3" sheetId="4" r:id="rId4"/>
    <sheet name="zał 2 " sheetId="5" r:id="rId5"/>
  </sheets>
  <definedNames>
    <definedName name="_xlnm.Print_Area" localSheetId="4">'zał 2 '!$A$1:$B$44</definedName>
  </definedNames>
  <calcPr fullCalcOnLoad="1"/>
</workbook>
</file>

<file path=xl/sharedStrings.xml><?xml version="1.0" encoding="utf-8"?>
<sst xmlns="http://schemas.openxmlformats.org/spreadsheetml/2006/main" count="104" uniqueCount="77">
  <si>
    <t>I. DOCHODY WŁASNE</t>
  </si>
  <si>
    <t xml:space="preserve">1) Wpływy z podatków </t>
  </si>
  <si>
    <t>a) od nieruchomości</t>
  </si>
  <si>
    <t>b) rolnego</t>
  </si>
  <si>
    <t>c) leśnego</t>
  </si>
  <si>
    <t>d) od środków transportowych</t>
  </si>
  <si>
    <t>e) dochodowego od osób fizycznych, opłacanego w formie karty podatkowej</t>
  </si>
  <si>
    <t xml:space="preserve">f) od posiadania psów </t>
  </si>
  <si>
    <t>g) od spadków i darowizn</t>
  </si>
  <si>
    <t xml:space="preserve">h) od czynności cywilnoprawnych </t>
  </si>
  <si>
    <t xml:space="preserve">2) Wpływy z opłat </t>
  </si>
  <si>
    <t>a) skarbowej</t>
  </si>
  <si>
    <t>b) targowej</t>
  </si>
  <si>
    <t>c) miejscowej</t>
  </si>
  <si>
    <t xml:space="preserve">d) administracyjnej </t>
  </si>
  <si>
    <t xml:space="preserve">f) za zezwolenia upoważniające do obrotu alkoholem </t>
  </si>
  <si>
    <t>b) wpływy z usług i różnych opłat</t>
  </si>
  <si>
    <t>c) różne dochody</t>
  </si>
  <si>
    <t xml:space="preserve">4) Dochody z majątku gminy </t>
  </si>
  <si>
    <t>b) wpływy ze sprzedaży mienia</t>
  </si>
  <si>
    <t>2. Udziały w podatkach stanowiących dochód budżetu państwa</t>
  </si>
  <si>
    <t>a) udziały we wpływach w podatku dochodowym od osób fizycznych</t>
  </si>
  <si>
    <t>b) udziały we wpływach w podatku dochodowym od osób prawnych</t>
  </si>
  <si>
    <t>III. DOTACJE CELOWE</t>
  </si>
  <si>
    <t>b) subwencja oświatowa</t>
  </si>
  <si>
    <t>1) Dotacje celowe z budżetu państwa na zadania zlecone przez Wojewodę Zachodniopomorskiego</t>
  </si>
  <si>
    <t>3) Dotacje celowe na zadania zlecone przez Krajowe Biuro Wyborcze</t>
  </si>
  <si>
    <t>c) wpływy z najmu i dzierżawy</t>
  </si>
  <si>
    <t xml:space="preserve">II. SUBWENCJA OGÓLNA </t>
  </si>
  <si>
    <t xml:space="preserve">1. Wpływy z podatków, opłat i innych dochodów </t>
  </si>
  <si>
    <t>RAZEM</t>
  </si>
  <si>
    <t>g) wpływy z innych lokalnych opłat pobiranych przez JST na podst. odrębnych ustaw</t>
  </si>
  <si>
    <t xml:space="preserve">3) Dochody uzyskiwane przez gminne jednostki budżetowe gminy </t>
  </si>
  <si>
    <t xml:space="preserve">a) opłaty za zarząd, użytkowanie i wieczyste użytkowanie gruntów, </t>
  </si>
  <si>
    <t>9) Dochody j.s.t. związane z realizacją zadań z zakresu administracji rządowej oraz innych zadań zleconych ustawami</t>
  </si>
  <si>
    <t>4) Dotacje celowe z budżetu państwa na dofinansowanie własnych zadań bieżących gminy</t>
  </si>
  <si>
    <t>d) dochody z najmu i dzierżawy składników majątkowych</t>
  </si>
  <si>
    <t>dochody własne</t>
  </si>
  <si>
    <t>subwencja ogólna</t>
  </si>
  <si>
    <t xml:space="preserve">dotacje </t>
  </si>
  <si>
    <t>darowizny</t>
  </si>
  <si>
    <t>podatki lokalne</t>
  </si>
  <si>
    <t>opłaty</t>
  </si>
  <si>
    <t>dochody jednostek budżetowych</t>
  </si>
  <si>
    <t>dochody z majątku</t>
  </si>
  <si>
    <t>kary i grzywny</t>
  </si>
  <si>
    <t>odsetki od należności</t>
  </si>
  <si>
    <t>odsetki od śr. finansowych</t>
  </si>
  <si>
    <t>wpływy ze śr. specjalnych</t>
  </si>
  <si>
    <t>udziały w podatkach</t>
  </si>
  <si>
    <t>środki z UE</t>
  </si>
  <si>
    <t>Subwencja wyrównawcza</t>
  </si>
  <si>
    <t>Subwencja oświatowa</t>
  </si>
  <si>
    <t>Środki z rezerwy subwencji ogólnej na uzupełnienie dochodów gmin</t>
  </si>
  <si>
    <t xml:space="preserve">dotacje na zadania zlecone </t>
  </si>
  <si>
    <t>dotacje pozostałe</t>
  </si>
  <si>
    <t>podatek od nieruchomości</t>
  </si>
  <si>
    <t>podatek rolny</t>
  </si>
  <si>
    <t>podatek od śr. transportowych</t>
  </si>
  <si>
    <t>podatek od czynności cywilnopr.</t>
  </si>
  <si>
    <t>karta podatkowa</t>
  </si>
  <si>
    <t>podatek od spadków i darowizn</t>
  </si>
  <si>
    <t>dochody podatkowe</t>
  </si>
  <si>
    <t>opłaty i pozostałe dochody</t>
  </si>
  <si>
    <t>2007**</t>
  </si>
  <si>
    <t>2006*</t>
  </si>
  <si>
    <t>liczba mieszkańców</t>
  </si>
  <si>
    <t>subwencje</t>
  </si>
  <si>
    <t>dotacje</t>
  </si>
  <si>
    <t>wpływy z PIT</t>
  </si>
  <si>
    <t>b) część równoważąca</t>
  </si>
  <si>
    <t xml:space="preserve"> DOCHODY BUDŻETU GMINY KOŁOBRZEG NA ROK 2007                                                                                                                    WEDŁUG  ŹRÓDEŁ </t>
  </si>
  <si>
    <t>Źródło dochodów</t>
  </si>
  <si>
    <t>Plan na 2007r.</t>
  </si>
  <si>
    <t>podatek leśny</t>
  </si>
  <si>
    <t>podatek od psów</t>
  </si>
  <si>
    <t>Załącznik nr 1a                                                                   do Uchwały Nr IV/ 23/2007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</si>
</sst>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_ ;[Red]\-#,##0\ "/>
    <numFmt numFmtId="167" formatCode="0.0%"/>
    <numFmt numFmtId="168" formatCode="0.000%"/>
    <numFmt numFmtId="169" formatCode="[$-415]d\ mmmm\ yyyy"/>
  </numFmts>
  <fonts count="38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.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vertAlign val="subscript"/>
      <sz val="8.25"/>
      <name val="Arial"/>
      <family val="2"/>
    </font>
    <font>
      <sz val="11.5"/>
      <name val="Arial"/>
      <family val="0"/>
    </font>
    <font>
      <sz val="10.25"/>
      <name val="Arial"/>
      <family val="0"/>
    </font>
    <font>
      <sz val="9.25"/>
      <name val="Arial"/>
      <family val="2"/>
    </font>
    <font>
      <b/>
      <sz val="10.75"/>
      <name val="Arial"/>
      <family val="0"/>
    </font>
    <font>
      <sz val="9"/>
      <name val="Arial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.75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5.5"/>
      <name val="Arial"/>
      <family val="2"/>
    </font>
    <font>
      <b/>
      <sz val="10.5"/>
      <name val="Arial"/>
      <family val="0"/>
    </font>
    <font>
      <sz val="6.75"/>
      <name val="Arial"/>
      <family val="2"/>
    </font>
    <font>
      <sz val="8.7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.25"/>
      <name val="Arial"/>
      <family val="0"/>
    </font>
    <font>
      <b/>
      <sz val="11"/>
      <name val="Arial"/>
      <family val="2"/>
    </font>
    <font>
      <sz val="5.25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gray125">
        <fgColor indexed="22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left" vertical="center" wrapText="1"/>
    </xf>
    <xf numFmtId="3" fontId="22" fillId="3" borderId="1" xfId="0" applyNumberFormat="1" applyFont="1" applyFill="1" applyBorder="1" applyAlignment="1">
      <alignment horizontal="right" vertical="center" wrapText="1"/>
    </xf>
    <xf numFmtId="49" fontId="22" fillId="3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3" fontId="22" fillId="3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49" fontId="22" fillId="3" borderId="1" xfId="0" applyNumberFormat="1" applyFont="1" applyFill="1" applyBorder="1" applyAlignment="1">
      <alignment horizontal="left" vertical="center" wrapText="1"/>
    </xf>
    <xf numFmtId="3" fontId="22" fillId="3" borderId="1" xfId="0" applyNumberFormat="1" applyFont="1" applyFill="1" applyBorder="1" applyAlignment="1">
      <alignment vertical="center"/>
    </xf>
    <xf numFmtId="10" fontId="22" fillId="2" borderId="1" xfId="0" applyNumberFormat="1" applyFont="1" applyFill="1" applyBorder="1" applyAlignment="1">
      <alignment horizontal="justify" vertical="center" wrapText="1"/>
    </xf>
    <xf numFmtId="49" fontId="22" fillId="2" borderId="1" xfId="0" applyNumberFormat="1" applyFont="1" applyFill="1" applyBorder="1" applyAlignment="1">
      <alignment horizontal="justify" vertical="center" wrapText="1"/>
    </xf>
    <xf numFmtId="3" fontId="22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2" fillId="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Struktura dochodów budżetu Gminy Wiejskiej Kołobrzeg w 2005 r. wg źródeł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Wykres!$A$3:$A$5</c:f>
              <c:strCache/>
            </c:strRef>
          </c:cat>
          <c:val>
            <c:numRef>
              <c:f>Wykres!$B$3:$B$5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dotacji budżetu Gminy Kołobrzeg w roku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FF"/>
                  </a:gs>
                  <a:gs pos="50000">
                    <a:srgbClr val="007575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'Wykres 3'!$A$2:$A$3</c:f>
              <c:strCache/>
            </c:strRef>
          </c:cat>
          <c:val>
            <c:numRef>
              <c:f>'Wykres 3'!$B$2:$B$3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Struktura podatków  Gminy - plan na 2007 r.</a:t>
            </a:r>
          </a:p>
        </c:rich>
      </c:tx>
      <c:layout>
        <c:manualLayout>
          <c:xMode val="factor"/>
          <c:yMode val="factor"/>
          <c:x val="-0.0015"/>
          <c:y val="-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1895"/>
          <c:w val="0.78675"/>
          <c:h val="0.545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FF9900"/>
                  </a:gs>
                  <a:gs pos="100000">
                    <a:srgbClr val="754600"/>
                  </a:gs>
                </a:gsLst>
                <a:lin ang="54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Wykres!$A$11:$A$18</c:f>
              <c:strCache/>
            </c:strRef>
          </c:cat>
          <c:val>
            <c:numRef>
              <c:f>Wykres!$B$11:$B$18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75"/>
          <c:y val="0.80175"/>
          <c:w val="0.745"/>
          <c:h val="0.18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dochodów własnych budżetu Gminy Kołobrzeg w 2005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"/>
          <c:y val="0.1975"/>
          <c:w val="0.77675"/>
          <c:h val="0.39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5400000" scaled="1"/>
              </a:gra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gradFill rotWithShape="1">
                <a:gsLst>
                  <a:gs pos="0">
                    <a:srgbClr val="FF8080"/>
                  </a:gs>
                  <a:gs pos="100000">
                    <a:srgbClr val="753B3B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CCFFCC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'Wykres 1'!$A$1:$A$11</c:f>
              <c:strCache/>
            </c:strRef>
          </c:cat>
          <c:val>
            <c:numRef>
              <c:f>'Wykres 1'!$B$1:$B$11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"/>
          <c:y val="0.95"/>
        </c:manualLayout>
      </c:layout>
      <c:overlay val="0"/>
      <c:txPr>
        <a:bodyPr vert="horz" rot="0"/>
        <a:lstStyle/>
        <a:p>
          <a:pPr>
            <a:defRPr lang="en-US" cap="none" sz="825" b="0" i="1" u="none" baseline="-2500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Dochody własne w latach 2004 - 2007 </a:t>
            </a:r>
          </a:p>
        </c:rich>
      </c:tx>
      <c:layout>
        <c:manualLayout>
          <c:xMode val="factor"/>
          <c:yMode val="factor"/>
          <c:x val="-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8125"/>
          <c:h val="0.71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1'!$A$25</c:f>
              <c:strCache>
                <c:ptCount val="1"/>
                <c:pt idx="0">
                  <c:v>dochody podatkowe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DA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DA0000"/>
                  </a:gs>
                </a:gsLst>
                <a:lin ang="5400000" scaled="1"/>
              </a:gra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1'!$B$24:$E$24</c:f>
              <c:strCache/>
            </c:strRef>
          </c:cat>
          <c:val>
            <c:numRef>
              <c:f>'Wykres 1'!$B$25:$E$25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'Wykres 1'!$A$26</c:f>
              <c:strCache>
                <c:ptCount val="1"/>
                <c:pt idx="0">
                  <c:v>opłaty i pozostałe dochody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B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1'!$B$24:$E$24</c:f>
              <c:strCache/>
            </c:strRef>
          </c:cat>
          <c:val>
            <c:numRef>
              <c:f>'Wykres 1'!$B$26:$E$26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'Wykres 1'!$A$27</c:f>
              <c:strCache>
                <c:ptCount val="1"/>
                <c:pt idx="0">
                  <c:v>dochody z majątku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C9C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1'!$B$24:$E$24</c:f>
              <c:strCache/>
            </c:strRef>
          </c:cat>
          <c:val>
            <c:numRef>
              <c:f>'Wykres 1'!$B$27:$E$27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120"/>
        <c:axId val="39993420"/>
        <c:axId val="49435469"/>
      </c:barChart>
      <c:catAx>
        <c:axId val="39993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* przewid. wyk. 2006r.                                  ** projekt 2007r.</a:t>
                </a:r>
              </a:p>
            </c:rich>
          </c:tx>
          <c:layout>
            <c:manualLayout>
              <c:xMode val="factor"/>
              <c:yMode val="factor"/>
              <c:x val="0.061"/>
              <c:y val="-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9435469"/>
        <c:crosses val="autoZero"/>
        <c:auto val="1"/>
        <c:lblOffset val="100"/>
        <c:noMultiLvlLbl val="0"/>
      </c:catAx>
      <c:valAx>
        <c:axId val="49435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39993420"/>
        <c:crossesAt val="1"/>
        <c:crossBetween val="between"/>
        <c:dispUnits/>
        <c:minorUnit val="600000"/>
      </c:valAx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5"/>
          <c:y val="0.92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Dochody własne w latach 2004 - 2007 
na jednego mieszkanca (w zł)</a:t>
            </a:r>
          </a:p>
        </c:rich>
      </c:tx>
      <c:layout/>
      <c:spPr>
        <a:noFill/>
        <a:ln>
          <a:noFill/>
        </a:ln>
      </c:spPr>
    </c:title>
    <c:view3D>
      <c:rotX val="21"/>
      <c:rotY val="30"/>
      <c:depthPercent val="100"/>
      <c:rAngAx val="1"/>
    </c:view3D>
    <c:plotArea>
      <c:layout>
        <c:manualLayout>
          <c:xMode val="edge"/>
          <c:yMode val="edge"/>
          <c:x val="0.01975"/>
          <c:y val="0.21275"/>
          <c:w val="0.9605"/>
          <c:h val="0.7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 1'!$A$63</c:f>
              <c:strCache>
                <c:ptCount val="1"/>
                <c:pt idx="0">
                  <c:v>dochody podatkowe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B1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1'!$B$62:$E$62</c:f>
              <c:strCache/>
            </c:strRef>
          </c:cat>
          <c:val>
            <c:numRef>
              <c:f>'Wykres 1'!$B$63:$E$63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'Wykres 1'!$A$64</c:f>
              <c:strCache>
                <c:ptCount val="1"/>
                <c:pt idx="0">
                  <c:v>opłaty i pozostałe dochody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C9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1'!$B$62:$E$62</c:f>
              <c:strCache/>
            </c:strRef>
          </c:cat>
          <c:val>
            <c:numRef>
              <c:f>'Wykres 1'!$B$64:$E$64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'Wykres 1'!$A$65</c:f>
              <c:strCache>
                <c:ptCount val="1"/>
                <c:pt idx="0">
                  <c:v>dochody z majątku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C1C1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1'!$B$62:$E$62</c:f>
              <c:strCache/>
            </c:strRef>
          </c:cat>
          <c:val>
            <c:numRef>
              <c:f>'Wykres 1'!$B$65:$E$65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9188878"/>
        <c:axId val="22071823"/>
      </c:bar3DChart>
      <c:catAx>
        <c:axId val="5918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* przewid. wyk. 2006r.  
 ** projekt 2007r.</a:t>
                </a:r>
              </a:p>
            </c:rich>
          </c:tx>
          <c:layout>
            <c:manualLayout>
              <c:xMode val="factor"/>
              <c:yMode val="factor"/>
              <c:x val="-0.4017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71823"/>
        <c:crosses val="autoZero"/>
        <c:auto val="1"/>
        <c:lblOffset val="100"/>
        <c:noMultiLvlLbl val="0"/>
      </c:catAx>
      <c:valAx>
        <c:axId val="22071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89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gradFill rotWithShape="1">
          <a:gsLst>
            <a:gs pos="0">
              <a:srgbClr val="FFFF99"/>
            </a:gs>
            <a:gs pos="100000">
              <a:srgbClr val="C9C978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D1D17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D1D17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Dochody zewnętrzne w latach 2004 - 2007 </a:t>
            </a:r>
          </a:p>
        </c:rich>
      </c:tx>
      <c:layout>
        <c:manualLayout>
          <c:xMode val="factor"/>
          <c:yMode val="factor"/>
          <c:x val="-0.001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775"/>
          <c:w val="0.92175"/>
          <c:h val="0.73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1'!$A$90</c:f>
              <c:strCache>
                <c:ptCount val="1"/>
                <c:pt idx="0">
                  <c:v>udziały w podatkach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DA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1'!$B$89:$E$89</c:f>
              <c:strCache/>
            </c:strRef>
          </c:cat>
          <c:val>
            <c:numRef>
              <c:f>'Wykres 1'!$B$90:$E$90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'Wykres 1'!$A$91</c:f>
              <c:strCache>
                <c:ptCount val="1"/>
                <c:pt idx="0">
                  <c:v>subwencje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B9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1'!$B$89:$E$89</c:f>
              <c:strCache/>
            </c:strRef>
          </c:cat>
          <c:val>
            <c:numRef>
              <c:f>'Wykres 1'!$B$91:$E$91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'Wykres 1'!$A$92</c:f>
              <c:strCache>
                <c:ptCount val="1"/>
                <c:pt idx="0">
                  <c:v>dotacje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A0A0C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1'!$B$89:$E$89</c:f>
              <c:strCache/>
            </c:strRef>
          </c:cat>
          <c:val>
            <c:numRef>
              <c:f>'Wykres 1'!$B$92:$E$92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100"/>
        <c:axId val="25382352"/>
        <c:axId val="39240145"/>
      </c:barChart>
      <c:catAx>
        <c:axId val="25382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* przewid. wyk. 2006r.  ** projekt 2007r.</a:t>
                </a:r>
              </a:p>
            </c:rich>
          </c:tx>
          <c:layout>
            <c:manualLayout>
              <c:xMode val="factor"/>
              <c:yMode val="factor"/>
              <c:x val="0.0395"/>
              <c:y val="-0.1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40145"/>
        <c:crosses val="autoZero"/>
        <c:auto val="1"/>
        <c:lblOffset val="100"/>
        <c:noMultiLvlLbl val="0"/>
      </c:catAx>
      <c:valAx>
        <c:axId val="392401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253823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Dochody zewnętrzne w latach 2004 - 2007 na jednego mieszkańca</a:t>
            </a:r>
          </a:p>
        </c:rich>
      </c:tx>
      <c:layout>
        <c:manualLayout>
          <c:xMode val="factor"/>
          <c:yMode val="factor"/>
          <c:x val="-0.002"/>
          <c:y val="-0.0215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.0175"/>
          <c:y val="0.15075"/>
          <c:w val="0.980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 1'!$A$123</c:f>
              <c:strCache>
                <c:ptCount val="1"/>
                <c:pt idx="0">
                  <c:v>udziały w podatkach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1'!$B$122:$E$122</c:f>
              <c:strCache/>
            </c:strRef>
          </c:cat>
          <c:val>
            <c:numRef>
              <c:f>'Wykres 1'!$B$123:$E$123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'Wykres 1'!$A$124</c:f>
              <c:strCache>
                <c:ptCount val="1"/>
                <c:pt idx="0">
                  <c:v>subwencje</c:v>
                </c:pt>
              </c:strCache>
            </c:strRef>
          </c:tx>
          <c:spPr>
            <a:pattFill prst="pct90">
              <a:fgClr>
                <a:srgbClr val="FFFF00"/>
              </a:fgClr>
              <a:bgClr>
                <a:srgbClr val="00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1'!$B$122:$E$122</c:f>
              <c:strCache/>
            </c:strRef>
          </c:cat>
          <c:val>
            <c:numRef>
              <c:f>'Wykres 1'!$B$124:$E$124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'Wykres 1'!$A$125</c:f>
              <c:strCache>
                <c:ptCount val="1"/>
                <c:pt idx="0">
                  <c:v>dotacje</c:v>
                </c:pt>
              </c:strCache>
            </c:strRef>
          </c:tx>
          <c:spPr>
            <a:pattFill prst="pct80">
              <a:fgClr>
                <a:srgbClr val="00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1'!$B$122:$E$122</c:f>
              <c:strCache/>
            </c:strRef>
          </c:cat>
          <c:val>
            <c:numRef>
              <c:f>'Wykres 1'!$B$125:$E$125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110"/>
        <c:shape val="box"/>
        <c:axId val="472594"/>
        <c:axId val="30718611"/>
      </c:bar3DChart>
      <c:catAx>
        <c:axId val="472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* przew. wyk. 2006r.                                                                                                                                                                  ** projekt 2007r.</a:t>
                </a:r>
              </a:p>
            </c:rich>
          </c:tx>
          <c:layout>
            <c:manualLayout>
              <c:xMode val="factor"/>
              <c:yMode val="factor"/>
              <c:x val="-0.3985"/>
              <c:y val="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18611"/>
        <c:crosses val="autoZero"/>
        <c:auto val="1"/>
        <c:lblOffset val="100"/>
        <c:noMultiLvlLbl val="0"/>
      </c:catAx>
      <c:valAx>
        <c:axId val="3071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075"/>
          <c:y val="0.923"/>
        </c:manualLayout>
      </c:layout>
      <c:overlay val="0"/>
    </c:legend>
    <c:floor>
      <c:spPr>
        <a:pattFill prst="pct90">
          <a:fgClr>
            <a:srgbClr val="CCFFCC"/>
          </a:fgClr>
          <a:bgClr>
            <a:srgbClr val="808080"/>
          </a:bgClr>
        </a:pattFill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A0C9A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A0C9A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Wpływy z podatku dochodowego od osób fizycznych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65"/>
          <c:w val="0.934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1'!$A$154</c:f>
              <c:strCache>
                <c:ptCount val="1"/>
                <c:pt idx="0">
                  <c:v>wpływy z PIT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C04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1'!$B$153:$E$153</c:f>
              <c:strCache/>
            </c:strRef>
          </c:cat>
          <c:val>
            <c:numRef>
              <c:f>'Wykres 1'!$B$154:$E$154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552660"/>
        <c:axId val="64697429"/>
      </c:barChart>
      <c:catAx>
        <c:axId val="50552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* przewid. wyk. 2006r.                                                                                                                                                                             ** projekt 2007r.</a:t>
                </a:r>
              </a:p>
            </c:rich>
          </c:tx>
          <c:layout>
            <c:manualLayout>
              <c:xMode val="factor"/>
              <c:yMode val="factor"/>
              <c:x val="-0.047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97429"/>
        <c:crosses val="autoZero"/>
        <c:auto val="1"/>
        <c:lblOffset val="100"/>
        <c:noMultiLvlLbl val="0"/>
      </c:catAx>
      <c:valAx>
        <c:axId val="6469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26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A5A5A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8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Struktura subwencji ogólnej budżetu gminy Kołobrzeg                        w 2005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2F00"/>
                  </a:gs>
                  <a:gs pos="100000">
                    <a:srgbClr val="FF66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'Wykres 2'!$A$2:$A$4</c:f>
              <c:strCache/>
            </c:strRef>
          </c:cat>
          <c:val>
            <c:numRef>
              <c:f>'Wykres 2'!$B$2:$B$4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57150</xdr:rowOff>
    </xdr:from>
    <xdr:to>
      <xdr:col>10</xdr:col>
      <xdr:colOff>85725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743325" y="57150"/>
        <a:ext cx="4733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18</xdr:row>
      <xdr:rowOff>0</xdr:rowOff>
    </xdr:from>
    <xdr:to>
      <xdr:col>12</xdr:col>
      <xdr:colOff>419100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3657600" y="2952750"/>
        <a:ext cx="65246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76200</xdr:rowOff>
    </xdr:from>
    <xdr:to>
      <xdr:col>11</xdr:col>
      <xdr:colOff>609600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181475" y="390525"/>
        <a:ext cx="68865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28</xdr:row>
      <xdr:rowOff>123825</xdr:rowOff>
    </xdr:from>
    <xdr:to>
      <xdr:col>11</xdr:col>
      <xdr:colOff>276225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933950" y="6334125"/>
        <a:ext cx="5800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1133475</xdr:colOff>
      <xdr:row>65</xdr:row>
      <xdr:rowOff>114300</xdr:rowOff>
    </xdr:from>
    <xdr:to>
      <xdr:col>9</xdr:col>
      <xdr:colOff>361950</xdr:colOff>
      <xdr:row>86</xdr:row>
      <xdr:rowOff>19050</xdr:rowOff>
    </xdr:to>
    <xdr:graphicFrame>
      <xdr:nvGraphicFramePr>
        <xdr:cNvPr id="3" name="Chart 3"/>
        <xdr:cNvGraphicFramePr/>
      </xdr:nvGraphicFramePr>
      <xdr:xfrm>
        <a:off x="3886200" y="12315825"/>
        <a:ext cx="55626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171450</xdr:colOff>
      <xdr:row>93</xdr:row>
      <xdr:rowOff>57150</xdr:rowOff>
    </xdr:from>
    <xdr:to>
      <xdr:col>8</xdr:col>
      <xdr:colOff>276225</xdr:colOff>
      <xdr:row>112</xdr:row>
      <xdr:rowOff>28575</xdr:rowOff>
    </xdr:to>
    <xdr:graphicFrame>
      <xdr:nvGraphicFramePr>
        <xdr:cNvPr id="4" name="Chart 4"/>
        <xdr:cNvGraphicFramePr/>
      </xdr:nvGraphicFramePr>
      <xdr:xfrm>
        <a:off x="2924175" y="16792575"/>
        <a:ext cx="57531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981075</xdr:colOff>
      <xdr:row>129</xdr:row>
      <xdr:rowOff>95250</xdr:rowOff>
    </xdr:from>
    <xdr:to>
      <xdr:col>9</xdr:col>
      <xdr:colOff>323850</xdr:colOff>
      <xdr:row>149</xdr:row>
      <xdr:rowOff>38100</xdr:rowOff>
    </xdr:to>
    <xdr:graphicFrame>
      <xdr:nvGraphicFramePr>
        <xdr:cNvPr id="5" name="Chart 6"/>
        <xdr:cNvGraphicFramePr/>
      </xdr:nvGraphicFramePr>
      <xdr:xfrm>
        <a:off x="3733800" y="22659975"/>
        <a:ext cx="56769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1924050</xdr:colOff>
      <xdr:row>156</xdr:row>
      <xdr:rowOff>19050</xdr:rowOff>
    </xdr:from>
    <xdr:to>
      <xdr:col>6</xdr:col>
      <xdr:colOff>47625</xdr:colOff>
      <xdr:row>174</xdr:row>
      <xdr:rowOff>66675</xdr:rowOff>
    </xdr:to>
    <xdr:graphicFrame>
      <xdr:nvGraphicFramePr>
        <xdr:cNvPr id="6" name="Chart 7"/>
        <xdr:cNvGraphicFramePr/>
      </xdr:nvGraphicFramePr>
      <xdr:xfrm>
        <a:off x="1924050" y="26955750"/>
        <a:ext cx="51530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</xdr:row>
      <xdr:rowOff>142875</xdr:rowOff>
    </xdr:from>
    <xdr:to>
      <xdr:col>10</xdr:col>
      <xdr:colOff>238125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371850" y="1114425"/>
        <a:ext cx="5905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6</xdr:row>
      <xdr:rowOff>38100</xdr:rowOff>
    </xdr:from>
    <xdr:to>
      <xdr:col>12</xdr:col>
      <xdr:colOff>276225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352800" y="1009650"/>
        <a:ext cx="6619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workbookViewId="0" topLeftCell="A7">
      <selection activeCell="B19" sqref="B19"/>
    </sheetView>
  </sheetViews>
  <sheetFormatPr defaultColWidth="9.00390625" defaultRowHeight="12.75"/>
  <cols>
    <col min="1" max="1" width="28.00390625" style="0" customWidth="1"/>
    <col min="2" max="2" width="10.125" style="0" bestFit="1" customWidth="1"/>
  </cols>
  <sheetData>
    <row r="3" spans="1:2" ht="12.75">
      <c r="A3" s="10" t="s">
        <v>37</v>
      </c>
      <c r="B3" s="9" t="e">
        <f>'zał 2 '!#REF!</f>
        <v>#REF!</v>
      </c>
    </row>
    <row r="4" spans="1:2" ht="12.75">
      <c r="A4" s="10" t="s">
        <v>38</v>
      </c>
      <c r="B4" s="9" t="e">
        <f>'zał 2 '!#REF!</f>
        <v>#REF!</v>
      </c>
    </row>
    <row r="5" spans="1:2" ht="12.75">
      <c r="A5" s="10" t="s">
        <v>39</v>
      </c>
      <c r="B5" s="9" t="e">
        <f>'zał 2 '!#REF!</f>
        <v>#REF!</v>
      </c>
    </row>
    <row r="11" spans="1:2" ht="12.75">
      <c r="A11" s="5" t="s">
        <v>56</v>
      </c>
      <c r="B11" s="6">
        <v>5616387</v>
      </c>
    </row>
    <row r="12" spans="1:2" ht="12.75">
      <c r="A12" s="5" t="s">
        <v>57</v>
      </c>
      <c r="B12" s="6">
        <v>390000</v>
      </c>
    </row>
    <row r="13" spans="1:2" ht="12.75">
      <c r="A13" s="5" t="s">
        <v>74</v>
      </c>
      <c r="B13" s="6">
        <v>22000</v>
      </c>
    </row>
    <row r="14" spans="1:2" ht="12.75">
      <c r="A14" s="5" t="s">
        <v>75</v>
      </c>
      <c r="B14" s="6">
        <v>3000</v>
      </c>
    </row>
    <row r="15" spans="1:2" ht="12.75">
      <c r="A15" s="5" t="s">
        <v>58</v>
      </c>
      <c r="B15" s="6">
        <v>40000</v>
      </c>
    </row>
    <row r="16" spans="1:2" ht="12.75">
      <c r="A16" s="5" t="s">
        <v>60</v>
      </c>
      <c r="B16" s="6">
        <v>60000</v>
      </c>
    </row>
    <row r="17" spans="1:2" ht="12.75">
      <c r="A17" s="5" t="s">
        <v>61</v>
      </c>
      <c r="B17" s="6">
        <v>50000</v>
      </c>
    </row>
    <row r="18" spans="1:2" ht="15.75" customHeight="1">
      <c r="A18" s="5" t="s">
        <v>59</v>
      </c>
      <c r="B18" s="6">
        <v>400000</v>
      </c>
    </row>
    <row r="19" ht="12.75">
      <c r="B19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63">
      <selection activeCell="D154" sqref="D154"/>
    </sheetView>
  </sheetViews>
  <sheetFormatPr defaultColWidth="9.00390625" defaultRowHeight="12.75"/>
  <cols>
    <col min="1" max="1" width="36.125" style="0" customWidth="1"/>
    <col min="2" max="2" width="16.625" style="0" customWidth="1"/>
    <col min="3" max="3" width="10.625" style="0" customWidth="1"/>
    <col min="4" max="4" width="10.875" style="0" customWidth="1"/>
  </cols>
  <sheetData>
    <row r="1" spans="1:2" ht="24.75" customHeight="1">
      <c r="A1" s="11" t="s">
        <v>41</v>
      </c>
      <c r="B1" s="9" t="e">
        <f>'zał 2 '!#REF!</f>
        <v>#REF!</v>
      </c>
    </row>
    <row r="2" spans="1:2" ht="24.75" customHeight="1">
      <c r="A2" s="11" t="s">
        <v>42</v>
      </c>
      <c r="B2" s="9" t="e">
        <f>'zał 2 '!#REF!</f>
        <v>#REF!</v>
      </c>
    </row>
    <row r="3" spans="1:2" ht="24.75" customHeight="1">
      <c r="A3" s="11" t="s">
        <v>43</v>
      </c>
      <c r="B3" s="9" t="e">
        <f>'zał 2 '!#REF!</f>
        <v>#REF!</v>
      </c>
    </row>
    <row r="4" spans="1:2" ht="24.75" customHeight="1">
      <c r="A4" s="11" t="s">
        <v>44</v>
      </c>
      <c r="B4" s="9" t="e">
        <f>'zał 2 '!#REF!</f>
        <v>#REF!</v>
      </c>
    </row>
    <row r="5" spans="1:2" ht="24.75" customHeight="1">
      <c r="A5" s="11" t="s">
        <v>40</v>
      </c>
      <c r="B5" s="9" t="e">
        <f>'zał 2 '!#REF!</f>
        <v>#REF!</v>
      </c>
    </row>
    <row r="6" spans="1:2" ht="24.75" customHeight="1">
      <c r="A6" s="11" t="s">
        <v>45</v>
      </c>
      <c r="B6" s="9" t="e">
        <f>'zał 2 '!#REF!</f>
        <v>#REF!</v>
      </c>
    </row>
    <row r="7" spans="1:2" ht="24.75" customHeight="1">
      <c r="A7" s="11" t="s">
        <v>46</v>
      </c>
      <c r="B7" s="9" t="e">
        <f>'zał 2 '!#REF!</f>
        <v>#REF!</v>
      </c>
    </row>
    <row r="8" spans="1:2" ht="24.75" customHeight="1">
      <c r="A8" s="11" t="s">
        <v>47</v>
      </c>
      <c r="B8" s="9" t="e">
        <f>'zał 2 '!#REF!</f>
        <v>#REF!</v>
      </c>
    </row>
    <row r="9" spans="1:2" ht="24.75" customHeight="1">
      <c r="A9" s="11" t="s">
        <v>48</v>
      </c>
      <c r="B9" s="9" t="e">
        <f>'zał 2 '!#REF!</f>
        <v>#REF!</v>
      </c>
    </row>
    <row r="10" spans="1:2" ht="24.75" customHeight="1">
      <c r="A10" s="11" t="s">
        <v>49</v>
      </c>
      <c r="B10" s="9" t="e">
        <f>'zał 2 '!#REF!</f>
        <v>#REF!</v>
      </c>
    </row>
    <row r="11" spans="1:2" ht="24.75" customHeight="1">
      <c r="A11" s="11" t="s">
        <v>50</v>
      </c>
      <c r="B11" s="9" t="e">
        <f>'zał 2 '!#REF!</f>
        <v>#REF!</v>
      </c>
    </row>
    <row r="24" spans="2:5" ht="12.75">
      <c r="B24">
        <v>2004</v>
      </c>
      <c r="C24">
        <v>2005</v>
      </c>
      <c r="D24" t="s">
        <v>65</v>
      </c>
      <c r="E24" t="s">
        <v>64</v>
      </c>
    </row>
    <row r="25" spans="1:5" ht="12.75">
      <c r="A25" s="7" t="s">
        <v>62</v>
      </c>
      <c r="B25" s="9" t="e">
        <f>'zał 2 '!#REF!</f>
        <v>#REF!</v>
      </c>
      <c r="C25" s="9" t="e">
        <f>'zał 2 '!#REF!</f>
        <v>#REF!</v>
      </c>
      <c r="D25" s="9" t="e">
        <f>'zał 2 '!#REF!</f>
        <v>#REF!</v>
      </c>
      <c r="E25" s="9">
        <f>'zał 2 '!B9</f>
        <v>6581387</v>
      </c>
    </row>
    <row r="26" spans="1:5" ht="12.75">
      <c r="A26" s="7" t="s">
        <v>63</v>
      </c>
      <c r="B26" s="9" t="e">
        <f>'zał 2 '!#REF!+'zał 2 '!#REF!+'zał 2 '!#REF!+'zał 2 '!#REF!+'zał 2 '!#REF!+'zał 2 '!#REF!+'zał 2 '!#REF!+'zał 2 '!#REF!+'zał 2 '!#REF!</f>
        <v>#REF!</v>
      </c>
      <c r="C26" s="9" t="e">
        <f>'zał 2 '!#REF!+'zał 2 '!#REF!+'zał 2 '!#REF!+'zał 2 '!#REF!+'zał 2 '!#REF!+'zał 2 '!#REF!+'zał 2 '!#REF!+'zał 2 '!#REF!+'zał 2 '!#REF!</f>
        <v>#REF!</v>
      </c>
      <c r="D26" s="9" t="e">
        <f>'zał 2 '!#REF!+'zał 2 '!#REF!+'zał 2 '!#REF!+'zał 2 '!#REF!+'zał 2 '!#REF!+'zał 2 '!#REF!+'zał 2 '!#REF!+'zał 2 '!#REF!+'zał 2 '!#REF!</f>
        <v>#REF!</v>
      </c>
      <c r="E26" s="9" t="e">
        <f>'zał 2 '!B18+'zał 2 '!B25+'zał 2 '!#REF!+'zał 2 '!#REF!+'zał 2 '!#REF!+'zał 2 '!#REF!+'zał 2 '!B33+'zał 2 '!#REF!+'zał 2 '!#REF!</f>
        <v>#REF!</v>
      </c>
    </row>
    <row r="27" spans="1:5" ht="12.75">
      <c r="A27" s="7" t="s">
        <v>44</v>
      </c>
      <c r="B27" s="9" t="e">
        <f>'zał 2 '!#REF!</f>
        <v>#REF!</v>
      </c>
      <c r="C27" s="9" t="e">
        <f>'zał 2 '!#REF!</f>
        <v>#REF!</v>
      </c>
      <c r="D27" s="9" t="e">
        <f>'zał 2 '!#REF!</f>
        <v>#REF!</v>
      </c>
      <c r="E27" s="9">
        <f>'zał 2 '!B29</f>
        <v>800000</v>
      </c>
    </row>
    <row r="56" spans="2:5" ht="12.75">
      <c r="B56">
        <v>2004</v>
      </c>
      <c r="C56">
        <v>2005</v>
      </c>
      <c r="D56" t="s">
        <v>65</v>
      </c>
      <c r="E56" t="s">
        <v>64</v>
      </c>
    </row>
    <row r="57" spans="1:5" ht="12.75">
      <c r="A57" s="7" t="s">
        <v>62</v>
      </c>
      <c r="B57" s="9" t="e">
        <f aca="true" t="shared" si="0" ref="B57:E59">B25</f>
        <v>#REF!</v>
      </c>
      <c r="C57" s="9" t="e">
        <f t="shared" si="0"/>
        <v>#REF!</v>
      </c>
      <c r="D57" s="9" t="e">
        <f t="shared" si="0"/>
        <v>#REF!</v>
      </c>
      <c r="E57" s="9">
        <f t="shared" si="0"/>
        <v>6581387</v>
      </c>
    </row>
    <row r="58" spans="1:5" ht="12.75">
      <c r="A58" s="7" t="s">
        <v>63</v>
      </c>
      <c r="B58" s="9" t="e">
        <f t="shared" si="0"/>
        <v>#REF!</v>
      </c>
      <c r="C58" s="9" t="e">
        <f t="shared" si="0"/>
        <v>#REF!</v>
      </c>
      <c r="D58" s="9" t="e">
        <f t="shared" si="0"/>
        <v>#REF!</v>
      </c>
      <c r="E58" s="9" t="e">
        <f t="shared" si="0"/>
        <v>#REF!</v>
      </c>
    </row>
    <row r="59" spans="1:5" ht="12.75">
      <c r="A59" s="7" t="s">
        <v>44</v>
      </c>
      <c r="B59" s="9" t="e">
        <f t="shared" si="0"/>
        <v>#REF!</v>
      </c>
      <c r="C59" s="9" t="e">
        <f t="shared" si="0"/>
        <v>#REF!</v>
      </c>
      <c r="D59" s="9" t="e">
        <f t="shared" si="0"/>
        <v>#REF!</v>
      </c>
      <c r="E59" s="9">
        <f t="shared" si="0"/>
        <v>800000</v>
      </c>
    </row>
    <row r="60" spans="1:5" ht="12.75">
      <c r="A60" s="7" t="s">
        <v>66</v>
      </c>
      <c r="B60">
        <v>8000</v>
      </c>
      <c r="C60">
        <v>8200</v>
      </c>
      <c r="D60">
        <v>8500</v>
      </c>
      <c r="E60">
        <v>8600</v>
      </c>
    </row>
    <row r="62" spans="2:5" ht="12.75">
      <c r="B62">
        <v>2004</v>
      </c>
      <c r="C62">
        <v>2005</v>
      </c>
      <c r="D62" t="s">
        <v>65</v>
      </c>
      <c r="E62" t="s">
        <v>64</v>
      </c>
    </row>
    <row r="63" spans="1:5" ht="12.75">
      <c r="A63" s="7" t="s">
        <v>62</v>
      </c>
      <c r="B63" s="8" t="e">
        <f>B57/B60</f>
        <v>#REF!</v>
      </c>
      <c r="C63" s="8" t="e">
        <f>C57/C60</f>
        <v>#REF!</v>
      </c>
      <c r="D63" s="8" t="e">
        <f>D57/D60</f>
        <v>#REF!</v>
      </c>
      <c r="E63" s="8">
        <f>E57/E60</f>
        <v>765.2775581395349</v>
      </c>
    </row>
    <row r="64" spans="1:5" ht="12.75">
      <c r="A64" s="7" t="s">
        <v>63</v>
      </c>
      <c r="B64" s="8" t="e">
        <f>B58/B60</f>
        <v>#REF!</v>
      </c>
      <c r="C64" s="8" t="e">
        <f>C58/C60</f>
        <v>#REF!</v>
      </c>
      <c r="D64" s="8" t="e">
        <f>D58/D60</f>
        <v>#REF!</v>
      </c>
      <c r="E64" s="8" t="e">
        <f>E58/E60</f>
        <v>#REF!</v>
      </c>
    </row>
    <row r="65" spans="1:5" ht="12.75">
      <c r="A65" s="7" t="s">
        <v>44</v>
      </c>
      <c r="B65" s="8" t="e">
        <f>B59/B60</f>
        <v>#REF!</v>
      </c>
      <c r="C65" s="8" t="e">
        <f>C59/C60</f>
        <v>#REF!</v>
      </c>
      <c r="D65" s="8" t="e">
        <f>D59/D60</f>
        <v>#REF!</v>
      </c>
      <c r="E65" s="8">
        <f>E59/E60</f>
        <v>93.02325581395348</v>
      </c>
    </row>
    <row r="89" spans="2:5" ht="12.75">
      <c r="B89">
        <v>2004</v>
      </c>
      <c r="C89">
        <v>2005</v>
      </c>
      <c r="D89" t="s">
        <v>65</v>
      </c>
      <c r="E89" t="s">
        <v>64</v>
      </c>
    </row>
    <row r="90" spans="1:5" ht="12.75">
      <c r="A90" t="s">
        <v>49</v>
      </c>
      <c r="B90" s="9" t="e">
        <f>'zał 2 '!#REF!</f>
        <v>#REF!</v>
      </c>
      <c r="C90" s="9" t="e">
        <f>'zał 2 '!#REF!</f>
        <v>#REF!</v>
      </c>
      <c r="D90" s="9" t="e">
        <f>'zał 2 '!#REF!</f>
        <v>#REF!</v>
      </c>
      <c r="E90" s="9">
        <f>'zał 2 '!B34</f>
        <v>3405500</v>
      </c>
    </row>
    <row r="91" spans="1:5" ht="12.75">
      <c r="A91" t="s">
        <v>67</v>
      </c>
      <c r="B91" s="9" t="e">
        <f>'zał 2 '!#REF!</f>
        <v>#REF!</v>
      </c>
      <c r="C91" s="9" t="e">
        <f>'zał 2 '!#REF!</f>
        <v>#REF!</v>
      </c>
      <c r="D91" s="9" t="e">
        <f>'zał 2 '!#REF!</f>
        <v>#REF!</v>
      </c>
      <c r="E91" s="9">
        <f>'zał 2 '!B37</f>
        <v>2764935</v>
      </c>
    </row>
    <row r="92" spans="1:5" ht="12.75">
      <c r="A92" t="s">
        <v>68</v>
      </c>
      <c r="B92" s="9" t="e">
        <f>'zał 2 '!#REF!</f>
        <v>#REF!</v>
      </c>
      <c r="C92" s="9" t="e">
        <f>'zał 2 '!#REF!</f>
        <v>#REF!</v>
      </c>
      <c r="D92" s="9" t="e">
        <f>'zał 2 '!#REF!</f>
        <v>#REF!</v>
      </c>
      <c r="E92" s="9">
        <f>'zał 2 '!B40</f>
        <v>3251430</v>
      </c>
    </row>
    <row r="115" spans="2:5" ht="12.75">
      <c r="B115">
        <v>2004</v>
      </c>
      <c r="C115">
        <v>2005</v>
      </c>
      <c r="D115" t="s">
        <v>65</v>
      </c>
      <c r="E115" t="s">
        <v>64</v>
      </c>
    </row>
    <row r="116" spans="1:5" ht="12.75">
      <c r="A116" t="s">
        <v>49</v>
      </c>
      <c r="B116" s="9" t="e">
        <f aca="true" t="shared" si="1" ref="B116:E118">B90</f>
        <v>#REF!</v>
      </c>
      <c r="C116" s="9" t="e">
        <f t="shared" si="1"/>
        <v>#REF!</v>
      </c>
      <c r="D116" s="9" t="e">
        <f t="shared" si="1"/>
        <v>#REF!</v>
      </c>
      <c r="E116" s="9">
        <f t="shared" si="1"/>
        <v>3405500</v>
      </c>
    </row>
    <row r="117" spans="1:5" ht="12.75">
      <c r="A117" t="s">
        <v>67</v>
      </c>
      <c r="B117" s="9" t="e">
        <f t="shared" si="1"/>
        <v>#REF!</v>
      </c>
      <c r="C117" s="9" t="e">
        <f t="shared" si="1"/>
        <v>#REF!</v>
      </c>
      <c r="D117" s="9" t="e">
        <f t="shared" si="1"/>
        <v>#REF!</v>
      </c>
      <c r="E117" s="9">
        <f t="shared" si="1"/>
        <v>2764935</v>
      </c>
    </row>
    <row r="118" spans="1:5" ht="12.75">
      <c r="A118" t="s">
        <v>68</v>
      </c>
      <c r="B118" s="9" t="e">
        <f t="shared" si="1"/>
        <v>#REF!</v>
      </c>
      <c r="C118" s="9" t="e">
        <f t="shared" si="1"/>
        <v>#REF!</v>
      </c>
      <c r="D118" s="9" t="e">
        <f t="shared" si="1"/>
        <v>#REF!</v>
      </c>
      <c r="E118" s="9">
        <f t="shared" si="1"/>
        <v>3251430</v>
      </c>
    </row>
    <row r="119" spans="1:5" ht="12.75">
      <c r="A119" s="7" t="s">
        <v>66</v>
      </c>
      <c r="B119">
        <v>8000</v>
      </c>
      <c r="C119">
        <v>8200</v>
      </c>
      <c r="D119">
        <v>8500</v>
      </c>
      <c r="E119">
        <v>8600</v>
      </c>
    </row>
    <row r="122" spans="2:5" ht="12.75">
      <c r="B122">
        <v>2004</v>
      </c>
      <c r="C122">
        <v>2005</v>
      </c>
      <c r="D122" t="s">
        <v>65</v>
      </c>
      <c r="E122" t="s">
        <v>64</v>
      </c>
    </row>
    <row r="123" spans="1:5" ht="12.75">
      <c r="A123" t="s">
        <v>49</v>
      </c>
      <c r="B123" s="9" t="e">
        <f>B116/B119</f>
        <v>#REF!</v>
      </c>
      <c r="C123" s="9" t="e">
        <f>C116/C119</f>
        <v>#REF!</v>
      </c>
      <c r="D123" s="9" t="e">
        <f>D116/D119</f>
        <v>#REF!</v>
      </c>
      <c r="E123" s="9">
        <f>E116/E119</f>
        <v>395.98837209302326</v>
      </c>
    </row>
    <row r="124" spans="1:5" ht="12.75">
      <c r="A124" t="s">
        <v>67</v>
      </c>
      <c r="B124" s="9" t="e">
        <f>B117/B119</f>
        <v>#REF!</v>
      </c>
      <c r="C124" s="9" t="e">
        <f>C117/C119</f>
        <v>#REF!</v>
      </c>
      <c r="D124" s="9" t="e">
        <f>D117/D119</f>
        <v>#REF!</v>
      </c>
      <c r="E124" s="9">
        <f>E117/E119</f>
        <v>321.5040697674419</v>
      </c>
    </row>
    <row r="125" spans="1:5" ht="12.75">
      <c r="A125" t="s">
        <v>68</v>
      </c>
      <c r="B125" s="9" t="e">
        <f>B118/B119</f>
        <v>#REF!</v>
      </c>
      <c r="C125" s="9" t="e">
        <f>C118/C119</f>
        <v>#REF!</v>
      </c>
      <c r="D125" s="9" t="e">
        <f>D118/D119</f>
        <v>#REF!</v>
      </c>
      <c r="E125" s="9">
        <f>E118/E119</f>
        <v>378.0732558139535</v>
      </c>
    </row>
    <row r="153" spans="2:5" ht="12.75">
      <c r="B153">
        <v>2004</v>
      </c>
      <c r="C153">
        <v>2005</v>
      </c>
      <c r="D153" t="s">
        <v>65</v>
      </c>
      <c r="E153" t="s">
        <v>64</v>
      </c>
    </row>
    <row r="154" spans="1:5" ht="12.75">
      <c r="A154" t="s">
        <v>69</v>
      </c>
      <c r="B154" s="9" t="e">
        <f>'zał 2 '!#REF!</f>
        <v>#REF!</v>
      </c>
      <c r="C154" s="9" t="e">
        <f>'zał 2 '!#REF!</f>
        <v>#REF!</v>
      </c>
      <c r="D154" s="9" t="e">
        <f>'zał 2 '!#REF!</f>
        <v>#REF!</v>
      </c>
      <c r="E154" s="9">
        <f>'zał 2 '!B35</f>
        <v>3400000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N14" sqref="N14"/>
    </sheetView>
  </sheetViews>
  <sheetFormatPr defaultColWidth="9.00390625" defaultRowHeight="12.75"/>
  <cols>
    <col min="1" max="1" width="33.00390625" style="0" customWidth="1"/>
    <col min="2" max="2" width="13.625" style="0" customWidth="1"/>
  </cols>
  <sheetData>
    <row r="2" spans="1:2" ht="12.75">
      <c r="A2" t="s">
        <v>51</v>
      </c>
      <c r="B2" s="9" t="e">
        <f>'zał 2 '!#REF!</f>
        <v>#REF!</v>
      </c>
    </row>
    <row r="3" spans="1:2" ht="12.75">
      <c r="A3" s="12" t="s">
        <v>52</v>
      </c>
      <c r="B3" s="9" t="e">
        <f>'zał 2 '!#REF!</f>
        <v>#REF!</v>
      </c>
    </row>
    <row r="4" spans="1:2" ht="25.5">
      <c r="A4" s="12" t="s">
        <v>53</v>
      </c>
      <c r="B4" s="9" t="e">
        <f>'zał 2 '!#REF!</f>
        <v>#REF!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4">
      <selection activeCell="B5" sqref="B5"/>
    </sheetView>
  </sheetViews>
  <sheetFormatPr defaultColWidth="9.00390625" defaultRowHeight="12.75"/>
  <cols>
    <col min="1" max="1" width="24.125" style="0" customWidth="1"/>
    <col min="2" max="2" width="13.125" style="0" customWidth="1"/>
  </cols>
  <sheetData>
    <row r="2" spans="1:2" ht="12.75">
      <c r="A2" t="s">
        <v>54</v>
      </c>
      <c r="B2" s="9" t="e">
        <f>'zał 2 '!#REF!+'zał 2 '!#REF!+'zał 2 '!#REF!+'zał 2 '!#REF!+'zał 2 '!#REF!</f>
        <v>#REF!</v>
      </c>
    </row>
    <row r="3" spans="1:2" ht="12.75">
      <c r="A3" t="s">
        <v>55</v>
      </c>
      <c r="B3" s="9" t="e">
        <f>'zał 2 '!#REF!+'zał 2 '!#REF!</f>
        <v>#REF!</v>
      </c>
    </row>
    <row r="4" ht="12.75">
      <c r="B4" s="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tabSelected="1" view="pageBreakPreview" zoomScaleNormal="75" zoomScaleSheetLayoutView="100" workbookViewId="0" topLeftCell="A1">
      <selection activeCell="B1" sqref="B1"/>
    </sheetView>
  </sheetViews>
  <sheetFormatPr defaultColWidth="9.00390625" defaultRowHeight="12.75"/>
  <cols>
    <col min="1" max="1" width="67.75390625" style="0" customWidth="1"/>
    <col min="2" max="2" width="23.75390625" style="0" customWidth="1"/>
  </cols>
  <sheetData>
    <row r="1" spans="1:2" ht="60" customHeight="1">
      <c r="A1" s="3"/>
      <c r="B1" s="34" t="s">
        <v>76</v>
      </c>
    </row>
    <row r="2" ht="12" customHeight="1">
      <c r="A2" s="3"/>
    </row>
    <row r="3" ht="42.75" customHeight="1">
      <c r="A3" s="33" t="s">
        <v>71</v>
      </c>
    </row>
    <row r="4" ht="9.75" customHeight="1">
      <c r="A4" s="4"/>
    </row>
    <row r="5" spans="1:2" ht="33" customHeight="1">
      <c r="A5" s="35" t="s">
        <v>72</v>
      </c>
      <c r="B5" s="35" t="s">
        <v>73</v>
      </c>
    </row>
    <row r="6" spans="1:2" ht="12.75">
      <c r="A6" s="13">
        <v>1</v>
      </c>
      <c r="B6" s="13">
        <v>2</v>
      </c>
    </row>
    <row r="7" spans="1:2" ht="30" customHeight="1">
      <c r="A7" s="14" t="s">
        <v>0</v>
      </c>
      <c r="B7" s="15">
        <f>B8+B34</f>
        <v>11728477</v>
      </c>
    </row>
    <row r="8" spans="1:2" ht="27.75" customHeight="1">
      <c r="A8" s="16" t="s">
        <v>29</v>
      </c>
      <c r="B8" s="17">
        <f>SUM(B9+B18+B25+B29+B33)</f>
        <v>8322977</v>
      </c>
    </row>
    <row r="9" spans="1:2" ht="12.75">
      <c r="A9" s="18" t="s">
        <v>1</v>
      </c>
      <c r="B9" s="17">
        <f>SUM(B10:B17)</f>
        <v>6581387</v>
      </c>
    </row>
    <row r="10" spans="1:2" ht="12.75">
      <c r="A10" s="19" t="s">
        <v>2</v>
      </c>
      <c r="B10" s="20">
        <v>5616387</v>
      </c>
    </row>
    <row r="11" spans="1:2" ht="12.75">
      <c r="A11" s="19" t="s">
        <v>3</v>
      </c>
      <c r="B11" s="20">
        <v>390000</v>
      </c>
    </row>
    <row r="12" spans="1:2" ht="12.75">
      <c r="A12" s="19" t="s">
        <v>4</v>
      </c>
      <c r="B12" s="20">
        <v>22000</v>
      </c>
    </row>
    <row r="13" spans="1:2" ht="12.75">
      <c r="A13" s="19" t="s">
        <v>5</v>
      </c>
      <c r="B13" s="20">
        <v>40000</v>
      </c>
    </row>
    <row r="14" spans="1:2" ht="24" customHeight="1">
      <c r="A14" s="21" t="s">
        <v>6</v>
      </c>
      <c r="B14" s="20">
        <v>60000</v>
      </c>
    </row>
    <row r="15" spans="1:2" ht="12.75">
      <c r="A15" s="19" t="s">
        <v>7</v>
      </c>
      <c r="B15" s="22">
        <v>3000</v>
      </c>
    </row>
    <row r="16" spans="1:2" ht="12.75">
      <c r="A16" s="19" t="s">
        <v>8</v>
      </c>
      <c r="B16" s="20">
        <v>50000</v>
      </c>
    </row>
    <row r="17" spans="1:2" ht="12.75">
      <c r="A17" s="19" t="s">
        <v>9</v>
      </c>
      <c r="B17" s="20">
        <v>400000</v>
      </c>
    </row>
    <row r="18" spans="1:2" ht="12.75">
      <c r="A18" s="18" t="s">
        <v>10</v>
      </c>
      <c r="B18" s="23">
        <f>SUM(B19:B24)</f>
        <v>904000</v>
      </c>
    </row>
    <row r="19" spans="1:2" ht="12.75">
      <c r="A19" s="19" t="s">
        <v>11</v>
      </c>
      <c r="B19" s="20">
        <v>10000</v>
      </c>
    </row>
    <row r="20" spans="1:2" ht="12.75">
      <c r="A20" s="19" t="s">
        <v>12</v>
      </c>
      <c r="B20" s="20">
        <v>120000</v>
      </c>
    </row>
    <row r="21" spans="1:2" ht="12.75">
      <c r="A21" s="19" t="s">
        <v>13</v>
      </c>
      <c r="B21" s="20">
        <v>550000</v>
      </c>
    </row>
    <row r="22" spans="1:2" ht="12.75">
      <c r="A22" s="19" t="s">
        <v>14</v>
      </c>
      <c r="B22" s="22">
        <v>4000</v>
      </c>
    </row>
    <row r="23" spans="1:2" ht="12.75">
      <c r="A23" s="19" t="s">
        <v>15</v>
      </c>
      <c r="B23" s="20">
        <v>200000</v>
      </c>
    </row>
    <row r="24" spans="1:2" ht="12.75">
      <c r="A24" s="19" t="s">
        <v>31</v>
      </c>
      <c r="B24" s="24">
        <v>20000</v>
      </c>
    </row>
    <row r="25" spans="1:2" ht="24" customHeight="1">
      <c r="A25" s="25" t="s">
        <v>32</v>
      </c>
      <c r="B25" s="26">
        <f>SUM(B26:B28)</f>
        <v>35640</v>
      </c>
    </row>
    <row r="26" spans="1:2" ht="12.75">
      <c r="A26" s="19" t="s">
        <v>16</v>
      </c>
      <c r="B26" s="24">
        <v>15700</v>
      </c>
    </row>
    <row r="27" spans="1:2" ht="12.75">
      <c r="A27" s="19" t="s">
        <v>17</v>
      </c>
      <c r="B27" s="24">
        <v>840</v>
      </c>
    </row>
    <row r="28" spans="1:2" ht="12.75">
      <c r="A28" s="19" t="s">
        <v>36</v>
      </c>
      <c r="B28" s="24">
        <v>19100</v>
      </c>
    </row>
    <row r="29" spans="1:2" ht="12.75">
      <c r="A29" s="18" t="s">
        <v>18</v>
      </c>
      <c r="B29" s="17">
        <f>SUM(B30:B32)</f>
        <v>800000</v>
      </c>
    </row>
    <row r="30" spans="1:2" ht="31.5" customHeight="1">
      <c r="A30" s="21" t="s">
        <v>33</v>
      </c>
      <c r="B30" s="20">
        <v>120000</v>
      </c>
    </row>
    <row r="31" spans="1:2" ht="12.75">
      <c r="A31" s="21" t="s">
        <v>19</v>
      </c>
      <c r="B31" s="22">
        <v>550000</v>
      </c>
    </row>
    <row r="32" spans="1:2" ht="12.75">
      <c r="A32" s="19" t="s">
        <v>27</v>
      </c>
      <c r="B32" s="20">
        <v>130000</v>
      </c>
    </row>
    <row r="33" spans="1:2" ht="22.5">
      <c r="A33" s="25" t="s">
        <v>34</v>
      </c>
      <c r="B33" s="26">
        <v>1950</v>
      </c>
    </row>
    <row r="34" spans="1:2" ht="35.25" customHeight="1">
      <c r="A34" s="25" t="s">
        <v>20</v>
      </c>
      <c r="B34" s="26">
        <f>SUM(B35:B36)</f>
        <v>3405500</v>
      </c>
    </row>
    <row r="35" spans="1:2" ht="27" customHeight="1">
      <c r="A35" s="21" t="s">
        <v>21</v>
      </c>
      <c r="B35" s="20">
        <v>3400000</v>
      </c>
    </row>
    <row r="36" spans="1:2" ht="27" customHeight="1">
      <c r="A36" s="21" t="s">
        <v>22</v>
      </c>
      <c r="B36" s="20">
        <v>5500</v>
      </c>
    </row>
    <row r="37" spans="1:2" ht="21" customHeight="1">
      <c r="A37" s="27" t="s">
        <v>28</v>
      </c>
      <c r="B37" s="15">
        <f>SUM(B38:B39)</f>
        <v>2764935</v>
      </c>
    </row>
    <row r="38" spans="1:2" ht="12.75">
      <c r="A38" s="19" t="s">
        <v>70</v>
      </c>
      <c r="B38" s="20">
        <v>53771</v>
      </c>
    </row>
    <row r="39" spans="1:2" ht="12.75">
      <c r="A39" s="19" t="s">
        <v>24</v>
      </c>
      <c r="B39" s="20">
        <v>2711164</v>
      </c>
    </row>
    <row r="40" spans="1:2" ht="24.75" customHeight="1">
      <c r="A40" s="28" t="s">
        <v>23</v>
      </c>
      <c r="B40" s="29">
        <f>SUM(B41:B43)</f>
        <v>3251430</v>
      </c>
    </row>
    <row r="41" spans="1:2" ht="22.5">
      <c r="A41" s="19" t="s">
        <v>25</v>
      </c>
      <c r="B41" s="20">
        <v>2924000</v>
      </c>
    </row>
    <row r="42" spans="1:2" ht="21.75" customHeight="1">
      <c r="A42" s="30" t="s">
        <v>26</v>
      </c>
      <c r="B42" s="20">
        <v>1430</v>
      </c>
    </row>
    <row r="43" spans="1:2" ht="12.75">
      <c r="A43" s="19" t="s">
        <v>35</v>
      </c>
      <c r="B43" s="24">
        <v>326000</v>
      </c>
    </row>
    <row r="44" spans="1:2" ht="22.5" customHeight="1">
      <c r="A44" s="31" t="s">
        <v>30</v>
      </c>
      <c r="B44" s="32">
        <f>SUM(B7+B37+B40)</f>
        <v>17744842</v>
      </c>
    </row>
    <row r="45" ht="15">
      <c r="A45" s="1"/>
    </row>
    <row r="46" spans="1:2" ht="15">
      <c r="A46" s="1"/>
      <c r="B46" s="9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</sheetData>
  <printOptions horizontalCentered="1"/>
  <pageMargins left="0.984251968503937" right="0.4724409448818898" top="0.9055118110236221" bottom="0.9448818897637796" header="0.2362204724409449" footer="0.433070866141732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Rada</cp:lastModifiedBy>
  <cp:lastPrinted>2006-11-08T07:52:38Z</cp:lastPrinted>
  <dcterms:created xsi:type="dcterms:W3CDTF">2004-03-17T07:59:48Z</dcterms:created>
  <dcterms:modified xsi:type="dcterms:W3CDTF">2007-01-15T11:52:30Z</dcterms:modified>
  <cp:category/>
  <cp:version/>
  <cp:contentType/>
  <cp:contentStatus/>
</cp:coreProperties>
</file>